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БЮДЖЕТ ГОРОДА КЕДРОВОГО\2024 год\!в Думу\"/>
    </mc:Choice>
  </mc:AlternateContent>
  <bookViews>
    <workbookView xWindow="360" yWindow="270" windowWidth="14940" windowHeight="9150"/>
  </bookViews>
  <sheets>
    <sheet name="Бюджет" sheetId="1" r:id="rId1"/>
  </sheets>
  <externalReferences>
    <externalReference r:id="rId2"/>
    <externalReference r:id="rId3"/>
  </externalReferences>
  <definedNames>
    <definedName name="_xlnm._FilterDatabase" localSheetId="0" hidden="1">Бюджет!$A$5:$G$50</definedName>
    <definedName name="APPT" localSheetId="0">Бюджет!$B$13</definedName>
    <definedName name="FIO" localSheetId="0">Бюджет!$F$13</definedName>
    <definedName name="LAST_CELL" localSheetId="0">Бюджет!#REF!</definedName>
    <definedName name="SIGN" localSheetId="0">Бюджет!$B$13:$H$14</definedName>
  </definedNames>
  <calcPr calcId="162913"/>
</workbook>
</file>

<file path=xl/calcChain.xml><?xml version="1.0" encoding="utf-8"?>
<calcChain xmlns="http://schemas.openxmlformats.org/spreadsheetml/2006/main">
  <c r="E6" i="1" l="1"/>
  <c r="E30" i="1"/>
  <c r="F48" i="1" l="1"/>
  <c r="G48" i="1"/>
  <c r="E48" i="1"/>
  <c r="F43" i="1"/>
  <c r="G43" i="1"/>
  <c r="E43" i="1"/>
  <c r="F40" i="1"/>
  <c r="G40" i="1"/>
  <c r="E40" i="1"/>
  <c r="E37" i="1"/>
  <c r="F37" i="1"/>
  <c r="G37" i="1"/>
  <c r="F30" i="1"/>
  <c r="G30" i="1"/>
  <c r="F28" i="1"/>
  <c r="G28" i="1"/>
  <c r="E28" i="1"/>
  <c r="F24" i="1"/>
  <c r="G24" i="1"/>
  <c r="E24" i="1"/>
  <c r="F19" i="1"/>
  <c r="G19" i="1"/>
  <c r="E19" i="1"/>
  <c r="F16" i="1"/>
  <c r="G16" i="1"/>
  <c r="E16" i="1"/>
  <c r="F14" i="1"/>
  <c r="G14" i="1"/>
  <c r="E14" i="1"/>
  <c r="F6" i="1"/>
  <c r="F50" i="1" s="1"/>
  <c r="G6" i="1"/>
  <c r="E50" i="1" l="1"/>
  <c r="G50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 l="1"/>
  <c r="C14" i="1" l="1"/>
  <c r="C15" i="1"/>
  <c r="C16" i="1"/>
  <c r="C17" i="1"/>
  <c r="C18" i="1"/>
  <c r="C19" i="1"/>
  <c r="C20" i="1"/>
  <c r="C21" i="1"/>
  <c r="C22" i="1"/>
  <c r="C23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1" i="1"/>
  <c r="C42" i="1"/>
  <c r="C44" i="1"/>
  <c r="C45" i="1"/>
  <c r="C46" i="1"/>
  <c r="C47" i="1"/>
  <c r="C48" i="1"/>
  <c r="C49" i="1"/>
  <c r="C6" i="1"/>
  <c r="C7" i="1"/>
  <c r="C8" i="1"/>
  <c r="C9" i="1"/>
  <c r="C10" i="1"/>
  <c r="C11" i="1"/>
  <c r="C12" i="1"/>
  <c r="C13" i="1"/>
  <c r="C40" i="1" l="1"/>
  <c r="C24" i="1"/>
  <c r="C43" i="1"/>
  <c r="C50" i="1" l="1"/>
</calcChain>
</file>

<file path=xl/sharedStrings.xml><?xml version="1.0" encoding="utf-8"?>
<sst xmlns="http://schemas.openxmlformats.org/spreadsheetml/2006/main" count="55" uniqueCount="55">
  <si>
    <t>0100</t>
  </si>
  <si>
    <t>0102</t>
  </si>
  <si>
    <t>0103</t>
  </si>
  <si>
    <t>0104</t>
  </si>
  <si>
    <t>0105</t>
  </si>
  <si>
    <t>0106</t>
  </si>
  <si>
    <t>0113</t>
  </si>
  <si>
    <t>0200</t>
  </si>
  <si>
    <t>0203</t>
  </si>
  <si>
    <t>0300</t>
  </si>
  <si>
    <t>0314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</si>
  <si>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</si>
  <si>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</si>
  <si>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</si>
  <si>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</si>
  <si>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</si>
  <si>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</si>
  <si>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</si>
  <si>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</si>
  <si>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</si>
  <si>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0600</t>
  </si>
  <si>
    <t>0605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</si>
  <si>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</si>
  <si>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</si>
  <si>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</si>
  <si>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</si>
  <si>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</si>
  <si>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</si>
  <si>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</si>
  <si>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</si>
  <si>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</si>
  <si>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</si>
  <si>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1000</t>
  </si>
  <si>
    <t>1003</t>
  </si>
  <si>
    <t>1004</t>
  </si>
  <si>
    <t>1100</t>
  </si>
  <si>
    <t>1101</t>
  </si>
  <si>
    <t>1102</t>
  </si>
  <si>
    <t>1103</t>
  </si>
  <si>
    <t>1105</t>
  </si>
  <si>
    <t>1200</t>
  </si>
  <si>
    <t>1204</t>
  </si>
  <si>
    <t>0111</t>
  </si>
  <si>
    <t>Наименование разделов, подразделов</t>
  </si>
  <si>
    <t>Проект на 2024 год</t>
  </si>
  <si>
    <t>Итого:</t>
  </si>
  <si>
    <t>* с учетом средств, поступивших из областного и федерального бюджетов</t>
  </si>
  <si>
    <t>Коды разделов, подразделов</t>
  </si>
  <si>
    <t>Проект на 2025 год</t>
  </si>
  <si>
    <t>Приложение к пояснительной записке к проекту решения Думы города Кедрового "О бюджете города Кедрового на 2024 год и плановый период 2025 и 2026 годов"</t>
  </si>
  <si>
    <t>Распределение бюджетных ассигнований бюджета города Кедрового по разделам и подразделам классификации расходов бюджетов в 2022 - 2026 годах</t>
  </si>
  <si>
    <t>Исполнено за 2022 год *</t>
  </si>
  <si>
    <t>Ожидаемое исполнение 2023 год (на 01.10.2023)</t>
  </si>
  <si>
    <t>Проект на 2026 год</t>
  </si>
  <si>
    <t>0310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</si>
</sst>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right"/>
    </xf>
    <xf numFmtId="4" fontId="1" fillId="0" borderId="0" xfId="0" applyNumberFormat="1" applyFont="1"/>
    <xf numFmtId="49" fontId="2" fillId="2" borderId="2" xfId="0" applyNumberFormat="1" applyFont="1" applyFill="1" applyBorder="1" applyAlignment="1" applyProtection="1">
      <alignment horizontal="right"/>
    </xf>
    <xf numFmtId="49" fontId="2" fillId="2" borderId="3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58;&#1054;&#1043;&#1048;%20&#1048;&#1057;&#1055;&#1054;&#1051;&#1053;&#1045;&#1053;&#1048;&#1071;%20&#1041;&#1070;&#1044;&#1046;&#1045;&#1058;&#1040;/2023/3%20&#1082;&#1074;&#1072;&#1088;&#1090;&#1072;&#1083;/&#1055;&#1088;&#1080;&#1083;&#1086;&#1078;&#1077;&#1085;&#1080;&#1077;%207%20&#1079;&#1072;%209%20&#1084;&#1077;&#1089;&#1103;&#1094;&#1077;&#1074;%202023%20&#1075;&#1086;&#1076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58;&#1054;&#1043;&#1048;%20&#1048;&#1057;&#1055;&#1054;&#1051;&#1053;&#1045;&#1053;&#1048;&#1071;%20&#1041;&#1070;&#1044;&#1046;&#1045;&#1058;&#1040;/2022/4%20&#1082;&#1074;&#1072;&#1088;&#1090;&#1072;&#1083;/&#1055;&#1088;&#1080;&#1083;&#1086;&#1078;&#1077;&#1085;&#1080;&#1077;%206%20&#1079;&#1072;%20202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Доходы (2)"/>
      <sheetName val="Доходы"/>
    </sheetNames>
    <sheetDataSet>
      <sheetData sheetId="0">
        <row r="8">
          <cell r="A8" t="str">
            <v>ОБЩЕГОСУДАРСТВЕННЫЕ ВОПРОСЫ</v>
          </cell>
          <cell r="C8">
            <v>56825.67</v>
          </cell>
        </row>
        <row r="9">
          <cell r="A9" t="str">
            <v>Функционирование высшего должностного лица субъекта Российской Федерации и муниципального образования</v>
          </cell>
          <cell r="C9">
            <v>2202.1999999999998</v>
          </cell>
        </row>
        <row r="10">
          <cell r="A10" t="str">
    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    </cell>
          <cell r="C10">
            <v>28.06</v>
          </cell>
        </row>
        <row r="11">
          <cell r="A11" t="str">
    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    </cell>
          <cell r="C11">
            <v>29150.01</v>
          </cell>
        </row>
        <row r="12">
          <cell r="A12" t="str">
            <v>Судебная система</v>
          </cell>
          <cell r="C12">
            <v>1.5</v>
          </cell>
        </row>
        <row r="13">
          <cell r="A13" t="str">
            <v>Обеспечение деятельности финансовых, налоговых и таможенных органов и органов финансового (финансово-бюджетного) надзора</v>
          </cell>
          <cell r="C13">
            <v>6422.24</v>
          </cell>
        </row>
        <row r="14">
          <cell r="A14" t="str">
            <v>Резервные фонды</v>
          </cell>
          <cell r="C14">
            <v>300</v>
          </cell>
        </row>
        <row r="15">
          <cell r="A15" t="str">
            <v>Другие общегосударственные вопросы</v>
          </cell>
          <cell r="C15">
            <v>18721.669999999998</v>
          </cell>
        </row>
        <row r="16">
          <cell r="A16" t="str">
            <v>НАЦИОНАЛЬНАЯ ОБОРОНА</v>
          </cell>
          <cell r="C16">
            <v>551.9</v>
          </cell>
        </row>
        <row r="17">
          <cell r="A17" t="str">
            <v>Мобилизационная и вневойсковая подготовка</v>
          </cell>
          <cell r="C17">
            <v>551.9</v>
          </cell>
        </row>
        <row r="18">
          <cell r="A18" t="str">
            <v>НАЦИОНАЛЬНАЯ БЕЗОПАСНОСТЬ И ПРАВООХРАНИТЕЛЬНАЯ ДЕЯТЕЛЬНОСТЬ</v>
          </cell>
          <cell r="C18">
            <v>925.99</v>
          </cell>
        </row>
        <row r="19">
          <cell r="A19" t="str">
            <v>Защита населения и территории от чрезвычайных ситуаций природного и техногенного характера, пожарная безопасность</v>
          </cell>
          <cell r="C19">
            <v>15</v>
          </cell>
        </row>
        <row r="20">
          <cell r="A20" t="str">
            <v>Другие вопросы в области национальной безопасности и правоохранительной деятельности</v>
          </cell>
          <cell r="C20">
            <v>910.99</v>
          </cell>
        </row>
        <row r="21">
          <cell r="A21" t="str">
            <v>НАЦИОНАЛЬНАЯ ЭКОНОМИКА</v>
          </cell>
          <cell r="C21">
            <v>17087.91</v>
          </cell>
        </row>
        <row r="22">
          <cell r="A22" t="str">
            <v>Сельское хозяйство и рыболовство</v>
          </cell>
          <cell r="C22">
            <v>969.3</v>
          </cell>
        </row>
        <row r="23">
          <cell r="A23" t="str">
            <v>Транспорт</v>
          </cell>
          <cell r="C23">
            <v>1722.6</v>
          </cell>
        </row>
        <row r="24">
          <cell r="A24" t="str">
            <v>Дорожное хозяйство (дорожные фонды)</v>
          </cell>
          <cell r="C24">
            <v>13905.7</v>
          </cell>
        </row>
        <row r="25">
          <cell r="A25" t="str">
            <v>Другие вопросы в области национальной экономики</v>
          </cell>
          <cell r="C25">
            <v>490.32</v>
          </cell>
        </row>
        <row r="26">
          <cell r="A26" t="str">
            <v>ЖИЛИЩНО-КОММУНАЛЬНОЕ ХОЗЯЙСТВО</v>
          </cell>
          <cell r="C26">
            <v>36252.239999999998</v>
          </cell>
        </row>
        <row r="27">
          <cell r="A27" t="str">
            <v>Жилищное хозяйство</v>
          </cell>
          <cell r="C27">
            <v>1664</v>
          </cell>
        </row>
        <row r="28">
          <cell r="A28" t="str">
            <v>Коммунальное хозяйство</v>
          </cell>
          <cell r="C28">
            <v>5014.25</v>
          </cell>
        </row>
        <row r="29">
          <cell r="A29" t="str">
            <v>Благоустройство</v>
          </cell>
          <cell r="C29">
            <v>29573.99</v>
          </cell>
        </row>
        <row r="30">
          <cell r="A30" t="str">
            <v>ОХРАНА ОКРУЖАЮЩЕЙ СРЕДЫ</v>
          </cell>
          <cell r="C30">
            <v>375.11</v>
          </cell>
        </row>
        <row r="31">
          <cell r="A31" t="str">
            <v>Другие вопросы в области охраны окружающей среды</v>
          </cell>
          <cell r="C31">
            <v>375.11</v>
          </cell>
        </row>
        <row r="32">
          <cell r="A32" t="str">
            <v>ОБРАЗОВАНИЕ</v>
          </cell>
          <cell r="C32">
            <v>124646.45</v>
          </cell>
        </row>
        <row r="33">
          <cell r="A33" t="str">
            <v>Дошкольное образование</v>
          </cell>
          <cell r="C33">
            <v>24876.25</v>
          </cell>
        </row>
        <row r="34">
          <cell r="A34" t="str">
            <v>Общее образование</v>
          </cell>
          <cell r="C34">
            <v>90355.68</v>
          </cell>
        </row>
        <row r="35">
          <cell r="A35" t="str">
            <v>Дополнительное образование детей</v>
          </cell>
          <cell r="C35">
            <v>4514.6499999999996</v>
          </cell>
        </row>
        <row r="36">
          <cell r="A36" t="str">
            <v>Профессиональная подготовка, переподготовка и повышение квалификации</v>
          </cell>
          <cell r="C36">
            <v>32</v>
          </cell>
        </row>
        <row r="37">
          <cell r="A37" t="str">
            <v>Молодежная политика</v>
          </cell>
          <cell r="C37">
            <v>564.34</v>
          </cell>
        </row>
        <row r="38">
          <cell r="A38" t="str">
            <v>Другие вопросы в области образования</v>
          </cell>
          <cell r="C38">
            <v>4303.5200000000004</v>
          </cell>
        </row>
        <row r="39">
          <cell r="A39" t="str">
            <v>КУЛЬТУРА, КИНЕМАТОГРАФИЯ</v>
          </cell>
          <cell r="C39">
            <v>29551.27</v>
          </cell>
        </row>
        <row r="40">
          <cell r="A40" t="str">
            <v>Культура</v>
          </cell>
          <cell r="C40">
            <v>27133.79</v>
          </cell>
        </row>
        <row r="41">
          <cell r="A41" t="str">
            <v>Другие вопросы в области культуры, кинематографии</v>
          </cell>
          <cell r="C41">
            <v>2417.48</v>
          </cell>
        </row>
        <row r="42">
          <cell r="A42" t="str">
            <v>СОЦИАЛЬНАЯ ПОЛИТИКА</v>
          </cell>
          <cell r="C42">
            <v>3579.9</v>
          </cell>
        </row>
        <row r="43">
          <cell r="A43" t="str">
            <v>Социальное обеспечение населения</v>
          </cell>
          <cell r="C43">
            <v>913.4</v>
          </cell>
        </row>
        <row r="44">
          <cell r="A44" t="str">
            <v>Охрана семьи и детства</v>
          </cell>
          <cell r="C44">
            <v>2666.5</v>
          </cell>
        </row>
        <row r="45">
          <cell r="A45" t="str">
            <v>ФИЗИЧЕСКАЯ КУЛЬТУРА И СПОРТ</v>
          </cell>
          <cell r="C45">
            <v>7165.62</v>
          </cell>
        </row>
        <row r="46">
          <cell r="A46" t="str">
            <v>Физическая культура</v>
          </cell>
          <cell r="C46">
            <v>704.28</v>
          </cell>
        </row>
        <row r="47">
          <cell r="A47" t="str">
            <v>Массовый спорт</v>
          </cell>
          <cell r="C47">
            <v>5202.37</v>
          </cell>
        </row>
        <row r="48">
          <cell r="A48" t="str">
            <v>Спорт высших достижений</v>
          </cell>
          <cell r="C48">
            <v>126.21</v>
          </cell>
        </row>
        <row r="49">
          <cell r="A49" t="str">
            <v>Другие вопросы в области физической культуры и спорта</v>
          </cell>
          <cell r="C49">
            <v>1132.75</v>
          </cell>
        </row>
        <row r="50">
          <cell r="A50" t="str">
            <v>СРЕДСТВА МАССОВОЙ ИНФОРМАЦИИ</v>
          </cell>
          <cell r="C50">
            <v>753.23</v>
          </cell>
        </row>
        <row r="51">
          <cell r="A51" t="str">
            <v>Другие вопросы в области средств массовой информации</v>
          </cell>
          <cell r="C51">
            <v>753.23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</sheetNames>
    <sheetDataSet>
      <sheetData sheetId="0">
        <row r="4">
          <cell r="D4">
            <v>43545.96</v>
          </cell>
        </row>
        <row r="5">
          <cell r="D5">
            <v>1940.14</v>
          </cell>
        </row>
        <row r="6">
          <cell r="D6">
            <v>21.76</v>
          </cell>
        </row>
        <row r="7">
          <cell r="D7">
            <v>22656.15</v>
          </cell>
        </row>
        <row r="8">
          <cell r="D8">
            <v>20.7</v>
          </cell>
        </row>
        <row r="9">
          <cell r="D9">
            <v>4788.26</v>
          </cell>
        </row>
        <row r="10">
          <cell r="D10">
            <v>0</v>
          </cell>
        </row>
        <row r="11">
          <cell r="D11">
            <v>14118.95</v>
          </cell>
        </row>
        <row r="12">
          <cell r="D12">
            <v>460.48</v>
          </cell>
        </row>
        <row r="13">
          <cell r="D13">
            <v>460.48</v>
          </cell>
        </row>
        <row r="14">
          <cell r="D14">
            <v>811.47</v>
          </cell>
        </row>
        <row r="15">
          <cell r="D15">
            <v>0</v>
          </cell>
        </row>
        <row r="16">
          <cell r="D16">
            <v>811.47</v>
          </cell>
        </row>
        <row r="17">
          <cell r="D17">
            <v>11982.61</v>
          </cell>
        </row>
        <row r="18">
          <cell r="D18">
            <v>383.61</v>
          </cell>
        </row>
        <row r="19">
          <cell r="D19">
            <v>1289.3</v>
          </cell>
        </row>
        <row r="20">
          <cell r="D20">
            <v>9707.34</v>
          </cell>
        </row>
        <row r="21">
          <cell r="D21">
            <v>602.36</v>
          </cell>
        </row>
        <row r="23">
          <cell r="D23">
            <v>1498.44</v>
          </cell>
        </row>
        <row r="24">
          <cell r="D24">
            <v>6581.07</v>
          </cell>
        </row>
        <row r="25">
          <cell r="D25">
            <v>15865.62</v>
          </cell>
        </row>
        <row r="26">
          <cell r="D26">
            <v>713.68</v>
          </cell>
        </row>
        <row r="27">
          <cell r="D27">
            <v>713.68</v>
          </cell>
        </row>
        <row r="28">
          <cell r="D28">
            <v>254319.39</v>
          </cell>
        </row>
        <row r="29">
          <cell r="D29">
            <v>22836.68</v>
          </cell>
        </row>
        <row r="30">
          <cell r="D30">
            <v>222556.79</v>
          </cell>
        </row>
        <row r="31">
          <cell r="D31">
            <v>4903.1099999999997</v>
          </cell>
        </row>
        <row r="32">
          <cell r="D32">
            <v>67.44</v>
          </cell>
        </row>
        <row r="33">
          <cell r="D33">
            <v>1351.5</v>
          </cell>
        </row>
        <row r="34">
          <cell r="D34">
            <v>2603.87</v>
          </cell>
        </row>
        <row r="35">
          <cell r="D35">
            <v>24605.75</v>
          </cell>
        </row>
        <row r="36">
          <cell r="D36">
            <v>22552.38</v>
          </cell>
        </row>
        <row r="37">
          <cell r="D37">
            <v>2053.37</v>
          </cell>
        </row>
        <row r="39">
          <cell r="D39">
            <v>763.9</v>
          </cell>
        </row>
        <row r="40">
          <cell r="D40">
            <v>2384.52</v>
          </cell>
        </row>
        <row r="42">
          <cell r="D42">
            <v>678</v>
          </cell>
        </row>
        <row r="43">
          <cell r="D43">
            <v>461.96</v>
          </cell>
        </row>
        <row r="44">
          <cell r="D44">
            <v>238.93</v>
          </cell>
        </row>
        <row r="45">
          <cell r="D45">
            <v>2916.09</v>
          </cell>
        </row>
        <row r="46">
          <cell r="D46">
            <v>946.65</v>
          </cell>
        </row>
        <row r="47">
          <cell r="D47">
            <v>946.65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52"/>
  <sheetViews>
    <sheetView showGridLines="0" tabSelected="1" topLeftCell="B1" workbookViewId="0">
      <selection activeCell="F8" sqref="F8"/>
    </sheetView>
  </sheetViews>
  <sheetFormatPr defaultRowHeight="12.75" customHeight="1" outlineLevelRow="1" x14ac:dyDescent="0.25"/>
  <cols>
    <col min="1" max="1" width="32.85546875" style="1" customWidth="1"/>
    <col min="2" max="2" width="13.7109375" style="1" customWidth="1"/>
    <col min="3" max="3" width="15.42578125" style="1" customWidth="1"/>
    <col min="4" max="4" width="15.85546875" style="1" customWidth="1"/>
    <col min="5" max="5" width="12.140625" style="1" customWidth="1"/>
    <col min="6" max="6" width="12.42578125" style="1" customWidth="1"/>
    <col min="7" max="7" width="13" style="1" customWidth="1"/>
    <col min="8" max="8" width="19.7109375" style="1" customWidth="1"/>
    <col min="9" max="10" width="9.140625" style="1" customWidth="1"/>
    <col min="11" max="16384" width="9.140625" style="1"/>
  </cols>
  <sheetData>
    <row r="1" spans="1:8" ht="64.5" customHeight="1" x14ac:dyDescent="0.25">
      <c r="D1" s="14" t="s">
        <v>49</v>
      </c>
      <c r="E1" s="14"/>
      <c r="F1" s="14"/>
      <c r="G1" s="14"/>
    </row>
    <row r="2" spans="1:8" ht="11.25" customHeight="1" x14ac:dyDescent="0.25">
      <c r="D2" s="2"/>
      <c r="E2" s="2"/>
      <c r="F2" s="2"/>
      <c r="G2" s="2"/>
    </row>
    <row r="3" spans="1:8" ht="29.25" customHeight="1" x14ac:dyDescent="0.25">
      <c r="A3" s="15" t="s">
        <v>50</v>
      </c>
      <c r="B3" s="15"/>
      <c r="C3" s="15"/>
      <c r="D3" s="15"/>
      <c r="E3" s="15"/>
      <c r="F3" s="15"/>
      <c r="G3" s="15"/>
    </row>
    <row r="5" spans="1:8" ht="63" x14ac:dyDescent="0.25">
      <c r="A5" s="3" t="s">
        <v>43</v>
      </c>
      <c r="B5" s="3" t="s">
        <v>47</v>
      </c>
      <c r="C5" s="3" t="s">
        <v>51</v>
      </c>
      <c r="D5" s="3" t="s">
        <v>52</v>
      </c>
      <c r="E5" s="3" t="s">
        <v>44</v>
      </c>
      <c r="F5" s="3" t="s">
        <v>48</v>
      </c>
      <c r="G5" s="3" t="s">
        <v>53</v>
      </c>
    </row>
    <row r="6" spans="1:8" ht="31.5" x14ac:dyDescent="0.25">
      <c r="A6" s="6" t="str">
        <f>[1]Бюджет!A8</f>
        <v>ОБЩЕГОСУДАРСТВЕННЫЕ ВОПРОСЫ</v>
      </c>
      <c r="B6" s="3" t="s">
        <v>0</v>
      </c>
      <c r="C6" s="4">
        <f>[2]Бюджет!D4</f>
        <v>43545.96</v>
      </c>
      <c r="D6" s="4">
        <f>[1]Бюджет!C8</f>
        <v>56825.67</v>
      </c>
      <c r="E6" s="4">
        <f>E7+E8+E9+E10+E11+E12+E13</f>
        <v>61592.525550000006</v>
      </c>
      <c r="F6" s="4">
        <f t="shared" ref="F6:G6" si="0">F7+F8+F9+F10+F11+F12+F13</f>
        <v>38973.619999999995</v>
      </c>
      <c r="G6" s="4">
        <f t="shared" si="0"/>
        <v>41016.81349</v>
      </c>
      <c r="H6" s="11"/>
    </row>
    <row r="7" spans="1:8" ht="60.75" customHeight="1" outlineLevel="1" x14ac:dyDescent="0.25">
      <c r="A7" s="7" t="str">
        <f>[1]Бюджет!A9</f>
        <v>Функционирование высшего должностного лица субъекта Российской Федерации и муниципального образования</v>
      </c>
      <c r="B7" s="8" t="s">
        <v>1</v>
      </c>
      <c r="C7" s="5">
        <f>[2]Бюджет!D5</f>
        <v>1940.14</v>
      </c>
      <c r="D7" s="5">
        <f>[1]Бюджет!C9</f>
        <v>2202.1999999999998</v>
      </c>
      <c r="E7" s="5">
        <v>1990.61</v>
      </c>
      <c r="F7" s="5">
        <v>1483.01</v>
      </c>
      <c r="G7" s="5">
        <v>1480.21</v>
      </c>
      <c r="H7" s="11"/>
    </row>
    <row r="8" spans="1:8" ht="94.5" outlineLevel="1" x14ac:dyDescent="0.25">
      <c r="A8" s="7" t="str">
        <f>[1]Бюджет!A10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8" s="9" t="s">
        <v>2</v>
      </c>
      <c r="C8" s="5">
        <f>[2]Бюджет!D6</f>
        <v>21.76</v>
      </c>
      <c r="D8" s="5">
        <f>[1]Бюджет!C10</f>
        <v>28.06</v>
      </c>
      <c r="E8" s="5">
        <v>30.483000000000001</v>
      </c>
      <c r="F8" s="5">
        <v>0</v>
      </c>
      <c r="G8" s="5">
        <v>0</v>
      </c>
    </row>
    <row r="9" spans="1:8" ht="126" outlineLevel="1" x14ac:dyDescent="0.25">
      <c r="A9" s="7" t="str">
        <f>[1]Бюджет!A11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9" s="9" t="s">
        <v>3</v>
      </c>
      <c r="C9" s="5">
        <f>[2]Бюджет!D7</f>
        <v>22656.15</v>
      </c>
      <c r="D9" s="5">
        <f>[1]Бюджет!C11</f>
        <v>29150.01</v>
      </c>
      <c r="E9" s="5">
        <v>31788.03</v>
      </c>
      <c r="F9" s="5">
        <v>24216.959999999999</v>
      </c>
      <c r="G9" s="5">
        <v>24581.02649</v>
      </c>
    </row>
    <row r="10" spans="1:8" ht="15.75" outlineLevel="1" x14ac:dyDescent="0.25">
      <c r="A10" s="7" t="str">
        <f>[1]Бюджет!A12</f>
        <v>Судебная система</v>
      </c>
      <c r="B10" s="9" t="s">
        <v>4</v>
      </c>
      <c r="C10" s="5">
        <f>[2]Бюджет!D8</f>
        <v>20.7</v>
      </c>
      <c r="D10" s="5">
        <f>[1]Бюджет!C12</f>
        <v>1.5</v>
      </c>
      <c r="E10" s="5">
        <v>0</v>
      </c>
      <c r="F10" s="5">
        <v>0</v>
      </c>
      <c r="G10" s="5">
        <v>0</v>
      </c>
    </row>
    <row r="11" spans="1:8" ht="83.25" customHeight="1" outlineLevel="1" x14ac:dyDescent="0.25">
      <c r="A11" s="7" t="str">
        <f>[1]Бюджет!A13</f>
        <v>Обеспечение деятельности финансовых, налоговых и таможенных органов и органов финансового (финансово-бюджетного) надзора</v>
      </c>
      <c r="B11" s="9" t="s">
        <v>5</v>
      </c>
      <c r="C11" s="5">
        <f>[2]Бюджет!D9</f>
        <v>4788.26</v>
      </c>
      <c r="D11" s="5">
        <f>[1]Бюджет!C13</f>
        <v>6422.24</v>
      </c>
      <c r="E11" s="5">
        <v>6870.34</v>
      </c>
      <c r="F11" s="5">
        <v>4291.0600000000004</v>
      </c>
      <c r="G11" s="5">
        <v>4279.6099999999997</v>
      </c>
    </row>
    <row r="12" spans="1:8" ht="15.75" outlineLevel="1" x14ac:dyDescent="0.25">
      <c r="A12" s="7" t="str">
        <f>[1]Бюджет!A14</f>
        <v>Резервные фонды</v>
      </c>
      <c r="B12" s="9" t="s">
        <v>42</v>
      </c>
      <c r="C12" s="5">
        <f>[2]Бюджет!D10</f>
        <v>0</v>
      </c>
      <c r="D12" s="5">
        <f>[1]Бюджет!C14</f>
        <v>300</v>
      </c>
      <c r="E12" s="5">
        <v>300</v>
      </c>
      <c r="F12" s="5">
        <v>1611.67</v>
      </c>
      <c r="G12" s="5">
        <v>3322.9169999999999</v>
      </c>
    </row>
    <row r="13" spans="1:8" ht="31.5" outlineLevel="1" x14ac:dyDescent="0.25">
      <c r="A13" s="7" t="str">
        <f>[1]Бюджет!A15</f>
        <v>Другие общегосударственные вопросы</v>
      </c>
      <c r="B13" s="9" t="s">
        <v>6</v>
      </c>
      <c r="C13" s="5">
        <f>[2]Бюджет!D11</f>
        <v>14118.95</v>
      </c>
      <c r="D13" s="5">
        <f>[1]Бюджет!C15</f>
        <v>18721.669999999998</v>
      </c>
      <c r="E13" s="5">
        <v>20613.062549999999</v>
      </c>
      <c r="F13" s="5">
        <v>7370.92</v>
      </c>
      <c r="G13" s="5">
        <v>7353.05</v>
      </c>
    </row>
    <row r="14" spans="1:8" ht="19.5" customHeight="1" x14ac:dyDescent="0.25">
      <c r="A14" s="6" t="str">
        <f>[1]Бюджет!A16</f>
        <v>НАЦИОНАЛЬНАЯ ОБОРОНА</v>
      </c>
      <c r="B14" s="3" t="s">
        <v>7</v>
      </c>
      <c r="C14" s="4">
        <f>[2]Бюджет!D12</f>
        <v>460.48</v>
      </c>
      <c r="D14" s="4">
        <f>[1]Бюджет!C16</f>
        <v>551.9</v>
      </c>
      <c r="E14" s="4">
        <f>E15</f>
        <v>0</v>
      </c>
      <c r="F14" s="4">
        <f t="shared" ref="F14:G14" si="1">F15</f>
        <v>0</v>
      </c>
      <c r="G14" s="4">
        <f t="shared" si="1"/>
        <v>0</v>
      </c>
    </row>
    <row r="15" spans="1:8" ht="31.5" outlineLevel="1" x14ac:dyDescent="0.25">
      <c r="A15" s="7" t="str">
        <f>[1]Бюджет!A17</f>
        <v>Мобилизационная и вневойсковая подготовка</v>
      </c>
      <c r="B15" s="9" t="s">
        <v>8</v>
      </c>
      <c r="C15" s="5">
        <f>[2]Бюджет!D13</f>
        <v>460.48</v>
      </c>
      <c r="D15" s="5">
        <f>[1]Бюджет!C17</f>
        <v>551.9</v>
      </c>
      <c r="E15" s="5">
        <v>0</v>
      </c>
      <c r="F15" s="5">
        <v>0</v>
      </c>
      <c r="G15" s="5">
        <v>0</v>
      </c>
    </row>
    <row r="16" spans="1:8" ht="63" x14ac:dyDescent="0.25">
      <c r="A16" s="6" t="str">
        <f>[1]Бюджет!A18</f>
        <v>НАЦИОНАЛЬНАЯ БЕЗОПАСНОСТЬ И ПРАВООХРАНИТЕЛЬНАЯ ДЕЯТЕЛЬНОСТЬ</v>
      </c>
      <c r="B16" s="3" t="s">
        <v>9</v>
      </c>
      <c r="C16" s="4">
        <f>[2]Бюджет!D14</f>
        <v>811.47</v>
      </c>
      <c r="D16" s="4">
        <f>[1]Бюджет!C18</f>
        <v>925.99</v>
      </c>
      <c r="E16" s="4">
        <f>E17+E18</f>
        <v>866.43499999999995</v>
      </c>
      <c r="F16" s="4">
        <f t="shared" ref="F16:G16" si="2">F17+F18</f>
        <v>320</v>
      </c>
      <c r="G16" s="4">
        <f t="shared" si="2"/>
        <v>320</v>
      </c>
    </row>
    <row r="17" spans="1:7" ht="77.25" customHeight="1" x14ac:dyDescent="0.25">
      <c r="A17" s="7" t="str">
        <f>[1]Бюджет!A19</f>
        <v>Защита населения и территории от чрезвычайных ситуаций природного и техногенного характера, пожарная безопасность</v>
      </c>
      <c r="B17" s="9" t="s">
        <v>54</v>
      </c>
      <c r="C17" s="5">
        <f>[2]Бюджет!D15</f>
        <v>0</v>
      </c>
      <c r="D17" s="5">
        <f>[1]Бюджет!C19</f>
        <v>15</v>
      </c>
      <c r="E17" s="5">
        <v>0</v>
      </c>
      <c r="F17" s="5">
        <v>0</v>
      </c>
      <c r="G17" s="5">
        <v>0</v>
      </c>
    </row>
    <row r="18" spans="1:7" ht="75" customHeight="1" outlineLevel="1" x14ac:dyDescent="0.25">
      <c r="A18" s="7" t="str">
        <f>[1]Бюджет!A20</f>
        <v>Другие вопросы в области национальной безопасности и правоохранительной деятельности</v>
      </c>
      <c r="B18" s="9" t="s">
        <v>10</v>
      </c>
      <c r="C18" s="5">
        <f>[2]Бюджет!D16</f>
        <v>811.47</v>
      </c>
      <c r="D18" s="5">
        <f>[1]Бюджет!C20</f>
        <v>910.99</v>
      </c>
      <c r="E18" s="5">
        <v>866.43499999999995</v>
      </c>
      <c r="F18" s="5">
        <v>320</v>
      </c>
      <c r="G18" s="5">
        <v>320</v>
      </c>
    </row>
    <row r="19" spans="1:7" ht="31.5" x14ac:dyDescent="0.25">
      <c r="A19" s="6" t="str">
        <f>[1]Бюджет!A21</f>
        <v>НАЦИОНАЛЬНАЯ ЭКОНОМИКА</v>
      </c>
      <c r="B19" s="3" t="s">
        <v>11</v>
      </c>
      <c r="C19" s="4">
        <f>[2]Бюджет!D17</f>
        <v>11982.61</v>
      </c>
      <c r="D19" s="4">
        <f>[1]Бюджет!C21</f>
        <v>17087.91</v>
      </c>
      <c r="E19" s="4">
        <f>E20+E21+E22+E23</f>
        <v>8013.8430000000008</v>
      </c>
      <c r="F19" s="4">
        <f t="shared" ref="F19:G19" si="3">F20+F21+F22+F23</f>
        <v>5686.9</v>
      </c>
      <c r="G19" s="4">
        <f t="shared" si="3"/>
        <v>5749.5</v>
      </c>
    </row>
    <row r="20" spans="1:7" ht="31.5" outlineLevel="1" x14ac:dyDescent="0.25">
      <c r="A20" s="7" t="str">
        <f>[1]Бюджет!A22</f>
        <v>Сельское хозяйство и рыболовство</v>
      </c>
      <c r="B20" s="9" t="s">
        <v>12</v>
      </c>
      <c r="C20" s="5">
        <f>[2]Бюджет!D18</f>
        <v>383.61</v>
      </c>
      <c r="D20" s="5">
        <f>[1]Бюджет!C22</f>
        <v>969.3</v>
      </c>
      <c r="E20" s="5">
        <v>854.4</v>
      </c>
      <c r="F20" s="5">
        <v>739.4</v>
      </c>
      <c r="G20" s="5">
        <v>739.4</v>
      </c>
    </row>
    <row r="21" spans="1:7" ht="15.75" outlineLevel="1" x14ac:dyDescent="0.25">
      <c r="A21" s="7" t="str">
        <f>[1]Бюджет!A23</f>
        <v>Транспорт</v>
      </c>
      <c r="B21" s="9" t="s">
        <v>13</v>
      </c>
      <c r="C21" s="5">
        <f>[2]Бюджет!D19</f>
        <v>1289.3</v>
      </c>
      <c r="D21" s="5">
        <f>[1]Бюджет!C23</f>
        <v>1722.6</v>
      </c>
      <c r="E21" s="5">
        <v>1931.723</v>
      </c>
      <c r="F21" s="5">
        <v>2031.9</v>
      </c>
      <c r="G21" s="5">
        <v>2031.9</v>
      </c>
    </row>
    <row r="22" spans="1:7" ht="31.5" outlineLevel="1" x14ac:dyDescent="0.25">
      <c r="A22" s="7" t="str">
        <f>[1]Бюджет!A24</f>
        <v>Дорожное хозяйство (дорожные фонды)</v>
      </c>
      <c r="B22" s="9" t="s">
        <v>14</v>
      </c>
      <c r="C22" s="5">
        <f>[2]Бюджет!D20</f>
        <v>9707.34</v>
      </c>
      <c r="D22" s="5">
        <f>[1]Бюджет!C24</f>
        <v>13905.7</v>
      </c>
      <c r="E22" s="5">
        <v>5167.72</v>
      </c>
      <c r="F22" s="5">
        <v>2915.6</v>
      </c>
      <c r="G22" s="5">
        <v>2978.2</v>
      </c>
    </row>
    <row r="23" spans="1:7" ht="31.5" outlineLevel="1" x14ac:dyDescent="0.25">
      <c r="A23" s="7" t="str">
        <f>[1]Бюджет!A25</f>
        <v>Другие вопросы в области национальной экономики</v>
      </c>
      <c r="B23" s="9" t="s">
        <v>15</v>
      </c>
      <c r="C23" s="5">
        <f>[2]Бюджет!D21</f>
        <v>602.36</v>
      </c>
      <c r="D23" s="5">
        <f>[1]Бюджет!C25</f>
        <v>490.32</v>
      </c>
      <c r="E23" s="5">
        <v>60</v>
      </c>
      <c r="F23" s="5">
        <v>0</v>
      </c>
      <c r="G23" s="5">
        <v>0</v>
      </c>
    </row>
    <row r="24" spans="1:7" ht="47.25" x14ac:dyDescent="0.25">
      <c r="A24" s="6" t="str">
        <f>[1]Бюджет!A26</f>
        <v>ЖИЛИЩНО-КОММУНАЛЬНОЕ ХОЗЯЙСТВО</v>
      </c>
      <c r="B24" s="3" t="s">
        <v>16</v>
      </c>
      <c r="C24" s="4">
        <f>C25+C26+C27</f>
        <v>23945.13</v>
      </c>
      <c r="D24" s="4">
        <f>[1]Бюджет!C26</f>
        <v>36252.239999999998</v>
      </c>
      <c r="E24" s="4">
        <f>E25+E26+E27</f>
        <v>7604.5999999999995</v>
      </c>
      <c r="F24" s="4">
        <f t="shared" ref="F24:G24" si="4">F25+F26+F27</f>
        <v>0</v>
      </c>
      <c r="G24" s="4">
        <f t="shared" si="4"/>
        <v>0</v>
      </c>
    </row>
    <row r="25" spans="1:7" ht="15.75" outlineLevel="1" x14ac:dyDescent="0.25">
      <c r="A25" s="7" t="str">
        <f>[1]Бюджет!A27</f>
        <v>Жилищное хозяйство</v>
      </c>
      <c r="B25" s="9" t="s">
        <v>17</v>
      </c>
      <c r="C25" s="5">
        <f>[2]Бюджет!D23</f>
        <v>1498.44</v>
      </c>
      <c r="D25" s="5">
        <f>[1]Бюджет!C27</f>
        <v>1664</v>
      </c>
      <c r="E25" s="5">
        <v>1690.34</v>
      </c>
      <c r="F25" s="5">
        <v>0</v>
      </c>
      <c r="G25" s="5">
        <v>0</v>
      </c>
    </row>
    <row r="26" spans="1:7" ht="15.75" outlineLevel="1" x14ac:dyDescent="0.25">
      <c r="A26" s="7" t="str">
        <f>[1]Бюджет!A28</f>
        <v>Коммунальное хозяйство</v>
      </c>
      <c r="B26" s="9" t="s">
        <v>18</v>
      </c>
      <c r="C26" s="5">
        <f>[2]Бюджет!D24</f>
        <v>6581.07</v>
      </c>
      <c r="D26" s="5">
        <f>[1]Бюджет!C28</f>
        <v>5014.25</v>
      </c>
      <c r="E26" s="5">
        <v>1550.69</v>
      </c>
      <c r="F26" s="5">
        <v>0</v>
      </c>
      <c r="G26" s="5">
        <v>0</v>
      </c>
    </row>
    <row r="27" spans="1:7" ht="15.75" outlineLevel="1" x14ac:dyDescent="0.25">
      <c r="A27" s="7" t="str">
        <f>[1]Бюджет!A29</f>
        <v>Благоустройство</v>
      </c>
      <c r="B27" s="9" t="s">
        <v>19</v>
      </c>
      <c r="C27" s="5">
        <f>[2]Бюджет!D25</f>
        <v>15865.62</v>
      </c>
      <c r="D27" s="5">
        <f>[1]Бюджет!C29</f>
        <v>29573.99</v>
      </c>
      <c r="E27" s="5">
        <v>4363.57</v>
      </c>
      <c r="F27" s="5">
        <v>0</v>
      </c>
      <c r="G27" s="5">
        <v>0</v>
      </c>
    </row>
    <row r="28" spans="1:7" ht="31.5" x14ac:dyDescent="0.25">
      <c r="A28" s="6" t="str">
        <f>[1]Бюджет!A30</f>
        <v>ОХРАНА ОКРУЖАЮЩЕЙ СРЕДЫ</v>
      </c>
      <c r="B28" s="3" t="s">
        <v>20</v>
      </c>
      <c r="C28" s="4">
        <f>[2]Бюджет!D26</f>
        <v>713.68</v>
      </c>
      <c r="D28" s="4">
        <f>[1]Бюджет!C30</f>
        <v>375.11</v>
      </c>
      <c r="E28" s="4">
        <f>E29</f>
        <v>94.9</v>
      </c>
      <c r="F28" s="4">
        <f t="shared" ref="F28:G28" si="5">F29</f>
        <v>37.74</v>
      </c>
      <c r="G28" s="4">
        <f t="shared" si="5"/>
        <v>37.74</v>
      </c>
    </row>
    <row r="29" spans="1:7" ht="31.5" outlineLevel="1" x14ac:dyDescent="0.25">
      <c r="A29" s="7" t="str">
        <f>[1]Бюджет!A31</f>
        <v>Другие вопросы в области охраны окружающей среды</v>
      </c>
      <c r="B29" s="9" t="s">
        <v>21</v>
      </c>
      <c r="C29" s="5">
        <f>[2]Бюджет!D27</f>
        <v>713.68</v>
      </c>
      <c r="D29" s="5">
        <f>[1]Бюджет!C31</f>
        <v>375.11</v>
      </c>
      <c r="E29" s="5">
        <v>94.9</v>
      </c>
      <c r="F29" s="5">
        <v>37.74</v>
      </c>
      <c r="G29" s="5">
        <v>37.74</v>
      </c>
    </row>
    <row r="30" spans="1:7" ht="15.75" x14ac:dyDescent="0.25">
      <c r="A30" s="6" t="str">
        <f>[1]Бюджет!A32</f>
        <v>ОБРАЗОВАНИЕ</v>
      </c>
      <c r="B30" s="3" t="s">
        <v>22</v>
      </c>
      <c r="C30" s="4">
        <f>[2]Бюджет!D28</f>
        <v>254319.39</v>
      </c>
      <c r="D30" s="4">
        <f>[1]Бюджет!C32</f>
        <v>124646.45</v>
      </c>
      <c r="E30" s="4">
        <f>E31+E32+E33+E34+E35+E36</f>
        <v>126158.54996000002</v>
      </c>
      <c r="F30" s="4">
        <f t="shared" ref="F30:G30" si="6">F31+F32+F33+F34+F35+F36</f>
        <v>76944.911760000003</v>
      </c>
      <c r="G30" s="4">
        <f t="shared" si="6"/>
        <v>76871.921759999997</v>
      </c>
    </row>
    <row r="31" spans="1:7" ht="15.75" outlineLevel="1" x14ac:dyDescent="0.25">
      <c r="A31" s="7" t="str">
        <f>[1]Бюджет!A33</f>
        <v>Дошкольное образование</v>
      </c>
      <c r="B31" s="9" t="s">
        <v>23</v>
      </c>
      <c r="C31" s="5">
        <f>[2]Бюджет!D29</f>
        <v>22836.68</v>
      </c>
      <c r="D31" s="5">
        <f>[1]Бюджет!C33</f>
        <v>24876.25</v>
      </c>
      <c r="E31" s="5">
        <v>19450.97</v>
      </c>
      <c r="F31" s="5">
        <v>14483.87</v>
      </c>
      <c r="G31" s="5">
        <v>14421.67</v>
      </c>
    </row>
    <row r="32" spans="1:7" ht="15.75" outlineLevel="1" x14ac:dyDescent="0.25">
      <c r="A32" s="7" t="str">
        <f>[1]Бюджет!A34</f>
        <v>Общее образование</v>
      </c>
      <c r="B32" s="9" t="s">
        <v>24</v>
      </c>
      <c r="C32" s="5">
        <f>[2]Бюджет!D30</f>
        <v>222556.79</v>
      </c>
      <c r="D32" s="5">
        <f>[1]Бюджет!C34</f>
        <v>90355.68</v>
      </c>
      <c r="E32" s="5">
        <v>97565.120200000005</v>
      </c>
      <c r="F32" s="5">
        <v>57591.519999999997</v>
      </c>
      <c r="G32" s="5">
        <v>57591.519999999997</v>
      </c>
    </row>
    <row r="33" spans="1:7" ht="31.5" outlineLevel="1" x14ac:dyDescent="0.25">
      <c r="A33" s="7" t="str">
        <f>[1]Бюджет!A35</f>
        <v>Дополнительное образование детей</v>
      </c>
      <c r="B33" s="9" t="s">
        <v>25</v>
      </c>
      <c r="C33" s="5">
        <f>[2]Бюджет!D31</f>
        <v>4903.1099999999997</v>
      </c>
      <c r="D33" s="5">
        <f>[1]Бюджет!C35</f>
        <v>4514.6499999999996</v>
      </c>
      <c r="E33" s="5">
        <v>5538.07</v>
      </c>
      <c r="F33" s="5">
        <v>2387.8200000000002</v>
      </c>
      <c r="G33" s="5">
        <v>2377.0300000000002</v>
      </c>
    </row>
    <row r="34" spans="1:7" ht="47.25" outlineLevel="1" x14ac:dyDescent="0.25">
      <c r="A34" s="7" t="str">
        <f>[1]Бюджет!A36</f>
        <v>Профессиональная подготовка, переподготовка и повышение квалификации</v>
      </c>
      <c r="B34" s="9" t="s">
        <v>26</v>
      </c>
      <c r="C34" s="5">
        <f>[2]Бюджет!D32</f>
        <v>67.44</v>
      </c>
      <c r="D34" s="5">
        <f>[1]Бюджет!C36</f>
        <v>32</v>
      </c>
      <c r="E34" s="5">
        <v>32</v>
      </c>
      <c r="F34" s="5">
        <v>0</v>
      </c>
      <c r="G34" s="5">
        <v>0</v>
      </c>
    </row>
    <row r="35" spans="1:7" ht="15.75" outlineLevel="1" x14ac:dyDescent="0.25">
      <c r="A35" s="7" t="str">
        <f>[1]Бюджет!A37</f>
        <v>Молодежная политика</v>
      </c>
      <c r="B35" s="9" t="s">
        <v>27</v>
      </c>
      <c r="C35" s="5">
        <f>[2]Бюджет!D33</f>
        <v>1351.5</v>
      </c>
      <c r="D35" s="5">
        <f>[1]Бюджет!C37</f>
        <v>564.34</v>
      </c>
      <c r="E35" s="5">
        <v>577.41175999999996</v>
      </c>
      <c r="F35" s="5">
        <v>525.41175999999996</v>
      </c>
      <c r="G35" s="5">
        <v>525.41175999999996</v>
      </c>
    </row>
    <row r="36" spans="1:7" ht="13.5" customHeight="1" outlineLevel="1" x14ac:dyDescent="0.25">
      <c r="A36" s="7" t="str">
        <f>[1]Бюджет!A38</f>
        <v>Другие вопросы в области образования</v>
      </c>
      <c r="B36" s="9" t="s">
        <v>28</v>
      </c>
      <c r="C36" s="5">
        <f>[2]Бюджет!D34</f>
        <v>2603.87</v>
      </c>
      <c r="D36" s="5">
        <f>[1]Бюджет!C38</f>
        <v>4303.5200000000004</v>
      </c>
      <c r="E36" s="5">
        <v>2994.9780000000001</v>
      </c>
      <c r="F36" s="5">
        <v>1956.29</v>
      </c>
      <c r="G36" s="5">
        <v>1956.29</v>
      </c>
    </row>
    <row r="37" spans="1:7" ht="31.5" x14ac:dyDescent="0.25">
      <c r="A37" s="6" t="str">
        <f>[1]Бюджет!A39</f>
        <v>КУЛЬТУРА, КИНЕМАТОГРАФИЯ</v>
      </c>
      <c r="B37" s="3" t="s">
        <v>29</v>
      </c>
      <c r="C37" s="4">
        <f>[2]Бюджет!D35</f>
        <v>24605.75</v>
      </c>
      <c r="D37" s="4">
        <f>[1]Бюджет!C39</f>
        <v>29551.27</v>
      </c>
      <c r="E37" s="4">
        <f>E38+E39</f>
        <v>14253.39474</v>
      </c>
      <c r="F37" s="4">
        <f t="shared" ref="F37:G37" si="7">F38+F39</f>
        <v>7426.7800000000007</v>
      </c>
      <c r="G37" s="4">
        <f t="shared" si="7"/>
        <v>7385.58</v>
      </c>
    </row>
    <row r="38" spans="1:7" ht="15.75" outlineLevel="1" x14ac:dyDescent="0.25">
      <c r="A38" s="7" t="str">
        <f>[1]Бюджет!A40</f>
        <v>Культура</v>
      </c>
      <c r="B38" s="9" t="s">
        <v>30</v>
      </c>
      <c r="C38" s="5">
        <f>[2]Бюджет!D36</f>
        <v>22552.38</v>
      </c>
      <c r="D38" s="5">
        <f>[1]Бюджет!C40</f>
        <v>27133.79</v>
      </c>
      <c r="E38" s="5">
        <v>12694.454739999999</v>
      </c>
      <c r="F38" s="5">
        <v>6005.09</v>
      </c>
      <c r="G38" s="5">
        <v>5963.89</v>
      </c>
    </row>
    <row r="39" spans="1:7" ht="31.5" outlineLevel="1" x14ac:dyDescent="0.25">
      <c r="A39" s="7" t="str">
        <f>[1]Бюджет!A41</f>
        <v>Другие вопросы в области культуры, кинематографии</v>
      </c>
      <c r="B39" s="9" t="s">
        <v>31</v>
      </c>
      <c r="C39" s="5">
        <f>[2]Бюджет!D37</f>
        <v>2053.37</v>
      </c>
      <c r="D39" s="5">
        <f>[1]Бюджет!C41</f>
        <v>2417.48</v>
      </c>
      <c r="E39" s="5">
        <v>1558.94</v>
      </c>
      <c r="F39" s="5">
        <v>1421.69</v>
      </c>
      <c r="G39" s="5">
        <v>1421.69</v>
      </c>
    </row>
    <row r="40" spans="1:7" ht="18" customHeight="1" x14ac:dyDescent="0.25">
      <c r="A40" s="6" t="str">
        <f>[1]Бюджет!A42</f>
        <v>СОЦИАЛЬНАЯ ПОЛИТИКА</v>
      </c>
      <c r="B40" s="3" t="s">
        <v>32</v>
      </c>
      <c r="C40" s="4">
        <f>C41+C42</f>
        <v>3148.42</v>
      </c>
      <c r="D40" s="4">
        <f>[1]Бюджет!C42</f>
        <v>3579.9</v>
      </c>
      <c r="E40" s="4">
        <f>E41+E42</f>
        <v>2891.6</v>
      </c>
      <c r="F40" s="4">
        <f t="shared" ref="F40:G40" si="8">F41+F42</f>
        <v>2891.6</v>
      </c>
      <c r="G40" s="4">
        <f t="shared" si="8"/>
        <v>2891.6</v>
      </c>
    </row>
    <row r="41" spans="1:7" ht="31.5" outlineLevel="1" x14ac:dyDescent="0.25">
      <c r="A41" s="7" t="str">
        <f>[1]Бюджет!A43</f>
        <v>Социальное обеспечение населения</v>
      </c>
      <c r="B41" s="9" t="s">
        <v>33</v>
      </c>
      <c r="C41" s="5">
        <f>[2]Бюджет!D39</f>
        <v>763.9</v>
      </c>
      <c r="D41" s="5">
        <f>[1]Бюджет!C43</f>
        <v>913.4</v>
      </c>
      <c r="E41" s="5">
        <v>200</v>
      </c>
      <c r="F41" s="5">
        <v>200</v>
      </c>
      <c r="G41" s="5">
        <v>200</v>
      </c>
    </row>
    <row r="42" spans="1:7" ht="15.75" outlineLevel="1" x14ac:dyDescent="0.25">
      <c r="A42" s="7" t="str">
        <f>[1]Бюджет!A44</f>
        <v>Охрана семьи и детства</v>
      </c>
      <c r="B42" s="9" t="s">
        <v>34</v>
      </c>
      <c r="C42" s="5">
        <f>[2]Бюджет!D40</f>
        <v>2384.52</v>
      </c>
      <c r="D42" s="5">
        <f>[1]Бюджет!C44</f>
        <v>2666.5</v>
      </c>
      <c r="E42" s="5">
        <v>2691.6</v>
      </c>
      <c r="F42" s="5">
        <v>2691.6</v>
      </c>
      <c r="G42" s="5">
        <v>2691.6</v>
      </c>
    </row>
    <row r="43" spans="1:7" ht="31.5" x14ac:dyDescent="0.25">
      <c r="A43" s="6" t="str">
        <f>[1]Бюджет!A45</f>
        <v>ФИЗИЧЕСКАЯ КУЛЬТУРА И СПОРТ</v>
      </c>
      <c r="B43" s="3" t="s">
        <v>35</v>
      </c>
      <c r="C43" s="4">
        <f>C44+C45+C46+C47</f>
        <v>4294.9800000000005</v>
      </c>
      <c r="D43" s="4">
        <f>[1]Бюджет!C45</f>
        <v>7165.62</v>
      </c>
      <c r="E43" s="4">
        <f>E44+E45+E46+E47</f>
        <v>3392.7247500000003</v>
      </c>
      <c r="F43" s="4">
        <f t="shared" ref="F43:G43" si="9">F44+F45+F46+F47</f>
        <v>2260.9047500000001</v>
      </c>
      <c r="G43" s="4">
        <f t="shared" si="9"/>
        <v>2260.9047500000001</v>
      </c>
    </row>
    <row r="44" spans="1:7" ht="15.75" outlineLevel="1" x14ac:dyDescent="0.25">
      <c r="A44" s="7" t="str">
        <f>[1]Бюджет!A46</f>
        <v>Физическая культура</v>
      </c>
      <c r="B44" s="9" t="s">
        <v>36</v>
      </c>
      <c r="C44" s="5">
        <f>[2]Бюджет!D42</f>
        <v>678</v>
      </c>
      <c r="D44" s="5">
        <f>[1]Бюджет!C46</f>
        <v>704.28</v>
      </c>
      <c r="E44" s="5">
        <v>775.68421999999998</v>
      </c>
      <c r="F44" s="5">
        <v>665.68421999999998</v>
      </c>
      <c r="G44" s="5">
        <v>665.68421999999998</v>
      </c>
    </row>
    <row r="45" spans="1:7" ht="15.75" outlineLevel="1" x14ac:dyDescent="0.25">
      <c r="A45" s="7" t="str">
        <f>[1]Бюджет!A47</f>
        <v>Массовый спорт</v>
      </c>
      <c r="B45" s="9" t="s">
        <v>37</v>
      </c>
      <c r="C45" s="5">
        <f>[2]Бюджет!D43</f>
        <v>461.96</v>
      </c>
      <c r="D45" s="5">
        <f>[1]Бюджет!C47</f>
        <v>5202.37</v>
      </c>
      <c r="E45" s="5">
        <v>900.75</v>
      </c>
      <c r="F45" s="5">
        <v>750.75</v>
      </c>
      <c r="G45" s="5">
        <v>750.75</v>
      </c>
    </row>
    <row r="46" spans="1:7" ht="15.75" outlineLevel="1" x14ac:dyDescent="0.25">
      <c r="A46" s="7" t="str">
        <f>[1]Бюджет!A48</f>
        <v>Спорт высших достижений</v>
      </c>
      <c r="B46" s="9" t="s">
        <v>38</v>
      </c>
      <c r="C46" s="5">
        <f>[2]Бюджет!D44</f>
        <v>238.93</v>
      </c>
      <c r="D46" s="5">
        <f>[1]Бюджет!C48</f>
        <v>126.21</v>
      </c>
      <c r="E46" s="5">
        <v>189.21053000000001</v>
      </c>
      <c r="F46" s="5">
        <v>84.210530000000006</v>
      </c>
      <c r="G46" s="5">
        <v>84.210530000000006</v>
      </c>
    </row>
    <row r="47" spans="1:7" ht="32.25" customHeight="1" outlineLevel="1" x14ac:dyDescent="0.25">
      <c r="A47" s="7" t="str">
        <f>[1]Бюджет!A49</f>
        <v>Другие вопросы в области физической культуры и спорта</v>
      </c>
      <c r="B47" s="9" t="s">
        <v>39</v>
      </c>
      <c r="C47" s="5">
        <f>[2]Бюджет!D45</f>
        <v>2916.09</v>
      </c>
      <c r="D47" s="5">
        <f>[1]Бюджет!C49</f>
        <v>1132.75</v>
      </c>
      <c r="E47" s="5">
        <v>1527.08</v>
      </c>
      <c r="F47" s="5">
        <v>760.26</v>
      </c>
      <c r="G47" s="5">
        <v>760.26</v>
      </c>
    </row>
    <row r="48" spans="1:7" ht="31.5" x14ac:dyDescent="0.25">
      <c r="A48" s="6" t="str">
        <f>[1]Бюджет!A50</f>
        <v>СРЕДСТВА МАССОВОЙ ИНФОРМАЦИИ</v>
      </c>
      <c r="B48" s="3" t="s">
        <v>40</v>
      </c>
      <c r="C48" s="4">
        <f>[2]Бюджет!D46</f>
        <v>946.65</v>
      </c>
      <c r="D48" s="4">
        <f>[1]Бюджет!C50</f>
        <v>753.23</v>
      </c>
      <c r="E48" s="4">
        <f>E49</f>
        <v>791.39</v>
      </c>
      <c r="F48" s="4">
        <f t="shared" ref="F48:G48" si="10">F49</f>
        <v>631.28</v>
      </c>
      <c r="G48" s="4">
        <f t="shared" si="10"/>
        <v>631.28</v>
      </c>
    </row>
    <row r="49" spans="1:7" ht="31.5" customHeight="1" outlineLevel="1" x14ac:dyDescent="0.25">
      <c r="A49" s="7" t="str">
        <f>[1]Бюджет!A51</f>
        <v>Другие вопросы в области средств массовой информации</v>
      </c>
      <c r="B49" s="9" t="s">
        <v>41</v>
      </c>
      <c r="C49" s="5">
        <f>[2]Бюджет!D47</f>
        <v>946.65</v>
      </c>
      <c r="D49" s="5">
        <f>[1]Бюджет!C51</f>
        <v>753.23</v>
      </c>
      <c r="E49" s="5">
        <v>791.39</v>
      </c>
      <c r="F49" s="5">
        <v>631.28</v>
      </c>
      <c r="G49" s="5">
        <v>631.28</v>
      </c>
    </row>
    <row r="50" spans="1:7" ht="15.75" x14ac:dyDescent="0.25">
      <c r="A50" s="12" t="s">
        <v>45</v>
      </c>
      <c r="B50" s="13"/>
      <c r="C50" s="10">
        <f>C6+C14+C16+C19+C24+C28+C30+C37+C40+C43+C48</f>
        <v>368774.52</v>
      </c>
      <c r="D50" s="10">
        <f>D6+D14+D16+D19+D24+D28+D30+D37+D40+D43+D48</f>
        <v>277715.28999999998</v>
      </c>
      <c r="E50" s="10">
        <f>E6+E14+E16+E19+E24+E28+E30+E37+E40+E43+E48</f>
        <v>225659.96300000005</v>
      </c>
      <c r="F50" s="10">
        <f>F6+F14+F16+F19+F24+F28+F30+F37+F40+F43+F48</f>
        <v>135173.73650999999</v>
      </c>
      <c r="G50" s="10">
        <f t="shared" ref="G50" si="11">G6+G14+G16+G19+G24+G28+G30+G37+G40+G43+G48</f>
        <v>137165.33999999997</v>
      </c>
    </row>
    <row r="52" spans="1:7" ht="12.75" customHeight="1" x14ac:dyDescent="0.25">
      <c r="A52" s="1" t="s">
        <v>46</v>
      </c>
    </row>
  </sheetData>
  <mergeCells count="3">
    <mergeCell ref="A50:B50"/>
    <mergeCell ref="D1:G1"/>
    <mergeCell ref="A3:G3"/>
  </mergeCells>
  <pageMargins left="0.74803149606299213" right="0.74803149606299213" top="0.98425196850393704" bottom="0.98425196850393704" header="0.51181102362204722" footer="0.51181102362204722"/>
  <pageSetup paperSize="9" scale="76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rep:2.52.0.105</dc:description>
  <cp:lastModifiedBy>Пользователь</cp:lastModifiedBy>
  <cp:lastPrinted>2021-11-18T09:09:45Z</cp:lastPrinted>
  <dcterms:created xsi:type="dcterms:W3CDTF">2021-11-17T03:14:42Z</dcterms:created>
  <dcterms:modified xsi:type="dcterms:W3CDTF">2023-11-17T03:40:31Z</dcterms:modified>
</cp:coreProperties>
</file>