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180" yWindow="-30" windowWidth="14970" windowHeight="125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</definedNames>
  <calcPr calcId="145621"/>
</workbook>
</file>

<file path=xl/calcChain.xml><?xml version="1.0" encoding="utf-8"?>
<calcChain xmlns="http://schemas.openxmlformats.org/spreadsheetml/2006/main">
  <c r="D56" i="1" l="1"/>
  <c r="E56" i="1"/>
  <c r="D55" i="1"/>
  <c r="E55" i="1"/>
  <c r="D52" i="1"/>
  <c r="E52" i="1"/>
  <c r="D24" i="1"/>
  <c r="E24" i="1"/>
  <c r="E9" i="1" s="1"/>
  <c r="E53" i="1" s="1"/>
  <c r="E48" i="1" l="1"/>
  <c r="E50" i="1"/>
  <c r="D9" i="1"/>
  <c r="D34" i="1"/>
  <c r="E34" i="1"/>
  <c r="E7" i="1" s="1"/>
  <c r="E43" i="1" s="1"/>
  <c r="E46" i="1" s="1"/>
  <c r="C56" i="1"/>
  <c r="C55" i="1"/>
  <c r="C52" i="1"/>
  <c r="C34" i="1"/>
  <c r="C7" i="1" s="1"/>
  <c r="C24" i="1"/>
  <c r="C9" i="1" s="1"/>
  <c r="C53" i="1" l="1"/>
  <c r="C50" i="1"/>
  <c r="C48" i="1"/>
  <c r="C43" i="1"/>
  <c r="C46" i="1" s="1"/>
  <c r="D7" i="1"/>
  <c r="D43" i="1" s="1"/>
  <c r="D46" i="1" s="1"/>
  <c r="D53" i="1"/>
  <c r="D50" i="1"/>
  <c r="D48" i="1"/>
</calcChain>
</file>

<file path=xl/sharedStrings.xml><?xml version="1.0" encoding="utf-8"?>
<sst xmlns="http://schemas.openxmlformats.org/spreadsheetml/2006/main" count="113" uniqueCount="65">
  <si>
    <t>Показатели</t>
  </si>
  <si>
    <t>Ед. измерения</t>
  </si>
  <si>
    <t>Очередной финансовый год</t>
  </si>
  <si>
    <t>1. Доходы бюджета муниципального района (городского округа), всего</t>
  </si>
  <si>
    <t>тыс. руб.</t>
  </si>
  <si>
    <t>в том числе:</t>
  </si>
  <si>
    <t>1.1. Налоговые и неналоговые доходы, всего</t>
  </si>
  <si>
    <t>налог на доходы физических лиц</t>
  </si>
  <si>
    <t>из них</t>
  </si>
  <si>
    <t>по дополнительным нормативам отчислений взамен 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 (расчетный объем по данным Департамента финансов Томской области)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</si>
  <si>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</si>
  <si>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</si>
  <si>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</si>
  <si>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</si>
  <si>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</si>
  <si>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</si>
  <si>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</si>
  <si>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 на добычу общераспространенных полезных ископаемых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</si>
  <si>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</si>
  <si>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</si>
  <si>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собственности, из них:</t>
  </si>
  <si>
    <t>арендная плата за земли</t>
  </si>
  <si>
    <t>доходы от сдачи в аренду имущества, находящегося в государственной и муниципальной собственности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</si>
  <si>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</si>
  <si>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</si>
  <si>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</si>
  <si>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</si>
  <si>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</si>
  <si>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</si>
  <si>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</si>
  <si>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1.2. Объем безвозмездных поступлений из областного бюджета, всего</t>
  </si>
  <si>
    <t>дотации</t>
  </si>
  <si>
    <t>субвенции</t>
  </si>
  <si>
    <t>субсидии</t>
  </si>
  <si>
    <t>иные межбюджетные трансферты</t>
  </si>
  <si>
    <t>2. Расходы бюджета муниципального района (городского округа), всего</t>
  </si>
  <si>
    <t>тыс. руб. тыс. руб.</t>
  </si>
  <si>
    <t>в том числе</t>
  </si>
  <si>
    <t>расходы без учета целевых средств областного бюджета</t>
  </si>
  <si>
    <t>3. Дефицит (-),</t>
  </si>
  <si>
    <t>профицит (+)</t>
  </si>
  <si>
    <t>4. Снижение остатков средств на счетах по учету средств местного бюджета, утвержденных в составе источников финансирования дефицита местного бюджета</t>
  </si>
  <si>
    <t>5. Отношение дефицита местного бюджета (с учетом снижения остатков средств на счетах по учету средств местного бюджета)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</si>
  <si>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%</t>
  </si>
  <si>
    <t>6. Верхний предел муниципального долга по состоянию на 1 января года, следующего за очередным финансовым годом (очередным финансовым годом и каждым годом планового периода)</t>
  </si>
  <si>
    <t>7. Отношение верхнего предела муниципального долга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</si>
  <si>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8. Предельный объем муниципального долга на очередной финансовый год (очередной финансовый год и каждый год планового периода)</t>
  </si>
  <si>
    <t>9. Отношение предельного объема муниципального долга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</si>
  <si>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10. Объем расходов на обслуживание муниципального долга</t>
  </si>
  <si>
    <t>11. Отношение объема расходов на обслуживание муниципального долга к общему объему расходов местного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</si>
  <si>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12. Отношение объема дотаций из областного бюджета и (или) поступлений налоговых доходов по дополнительным нормативам отчислений к общему объему собственных доходов местного бюджета</t>
  </si>
  <si>
    <t>13. Объем резервных фондов местных администраций</t>
  </si>
  <si>
    <t>14. Отношение объема резервных фондов местных администраций к общему объему расходов местного бюджета</t>
  </si>
  <si>
    <t>16. Объем расходов местного бюджета на решение вопросов, не отнесенных к вопросам местного значения муниципальных районов (городских округов) в соответствии с федеральным и областным законодательством (расшифровать)</t>
  </si>
  <si>
    <t>Предоставление мер социальной поддержки в рамках обучения целевого направления</t>
  </si>
  <si>
    <t>Возмещение части расходов на приобретение коров и нетелей</t>
  </si>
  <si>
    <t>Проведение ремонта и (или) переустройства в жилых помещениях граждан, не стоящих на учете в качесПроведение ремонта и (или) переустройства в жилых помещениях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– 1945 годов; тружеников тыла военных лет; лиц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1941" за счет средств местного бюджетатве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</t>
  </si>
  <si>
    <t>по бюджету городского округа "Город Кедровый"</t>
  </si>
  <si>
    <t>Плановый период</t>
  </si>
  <si>
    <t>2017 год</t>
  </si>
  <si>
    <t>2018 год</t>
  </si>
  <si>
    <t>2019 год</t>
  </si>
  <si>
    <t>15. Объем расходов на предоставление мер социальной поддержки отдельным категориям граждан, осуществляемые за счет средств местных бюджетов, из них:</t>
  </si>
  <si>
    <t>Руководитель отдела финансов и экономики</t>
  </si>
  <si>
    <t>И.Г. Ломакина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</si>
</sst>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55" workbookViewId="0">
      <selection activeCell="A56" sqref="A56"/>
    </sheetView>
  </sheetViews>
  <sheetFormatPr defaultRowHeight="15.75" x14ac:dyDescent="0.25"/>
  <cols>
    <col min="1" max="1" width="52.125" customWidth="1"/>
    <col min="2" max="2" width="12" customWidth="1"/>
    <col min="3" max="3" width="15.375" customWidth="1"/>
    <col min="4" max="4" width="13.875" customWidth="1"/>
    <col min="5" max="5" width="13.25" customWidth="1"/>
  </cols>
  <sheetData>
    <row r="1" spans="1:5" ht="18.75" x14ac:dyDescent="0.25">
      <c r="A1" s="22" t="s">
        <v>0</v>
      </c>
      <c r="B1" s="22"/>
      <c r="C1" s="22"/>
      <c r="D1" s="22"/>
      <c r="E1" s="22"/>
    </row>
    <row r="2" spans="1:5" ht="18.75" x14ac:dyDescent="0.25">
      <c r="A2" s="22" t="s">
        <v>57</v>
      </c>
      <c r="B2" s="22"/>
      <c r="C2" s="22"/>
      <c r="D2" s="22"/>
      <c r="E2" s="22"/>
    </row>
    <row r="3" spans="1:5" x14ac:dyDescent="0.25">
      <c r="A3" s="1"/>
    </row>
    <row r="4" spans="1:5" ht="31.5" x14ac:dyDescent="0.25">
      <c r="A4" s="17" t="s">
        <v>0</v>
      </c>
      <c r="B4" s="17" t="s">
        <v>1</v>
      </c>
      <c r="C4" s="15" t="s">
        <v>2</v>
      </c>
      <c r="D4" s="21" t="s">
        <v>58</v>
      </c>
      <c r="E4" s="21"/>
    </row>
    <row r="5" spans="1:5" x14ac:dyDescent="0.25">
      <c r="A5" s="17"/>
      <c r="B5" s="17"/>
      <c r="C5" s="15" t="s">
        <v>59</v>
      </c>
      <c r="D5" s="15" t="s">
        <v>60</v>
      </c>
      <c r="E5" s="15" t="s">
        <v>61</v>
      </c>
    </row>
    <row r="6" spans="1:5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</row>
    <row r="7" spans="1:5" s="4" customFormat="1" ht="31.5" x14ac:dyDescent="0.25">
      <c r="A7" s="3" t="s">
        <v>3</v>
      </c>
      <c r="B7" s="13" t="s">
        <v>4</v>
      </c>
      <c r="C7" s="14">
        <f>C9+C34+250</f>
        <v>123719.20000000001</v>
      </c>
      <c r="D7" s="14">
        <f t="shared" ref="D7:E7" si="0">D9+D34+250</f>
        <v>105471.7</v>
      </c>
      <c r="E7" s="14">
        <f t="shared" si="0"/>
        <v>106083.99999999999</v>
      </c>
    </row>
    <row r="8" spans="1:5" x14ac:dyDescent="0.25">
      <c r="A8" s="2" t="s">
        <v>5</v>
      </c>
      <c r="B8" s="15"/>
      <c r="C8" s="16"/>
      <c r="D8" s="16"/>
      <c r="E8" s="16"/>
    </row>
    <row r="9" spans="1:5" s="8" customFormat="1" x14ac:dyDescent="0.25">
      <c r="A9" s="5" t="s">
        <v>6</v>
      </c>
      <c r="B9" s="6" t="s">
        <v>4</v>
      </c>
      <c r="C9" s="7">
        <f>C11+C14+C15+C16+C17+C18+C19+C20+C21+C22+C23+C24+C28+C29+C30+C31+C32+C33</f>
        <v>26335.5</v>
      </c>
      <c r="D9" s="7">
        <f t="shared" ref="D9:E9" si="1">D11+D14+D15+D16+D17+D18+D19+D20+D21+D22+D23+D24+D28+D29+D30+D31+D32+D33</f>
        <v>26284</v>
      </c>
      <c r="E9" s="7">
        <f t="shared" si="1"/>
        <v>27011</v>
      </c>
    </row>
    <row r="10" spans="1:5" x14ac:dyDescent="0.25">
      <c r="A10" s="2" t="s">
        <v>5</v>
      </c>
      <c r="B10" s="15"/>
      <c r="C10" s="16"/>
      <c r="D10" s="16"/>
      <c r="E10" s="16"/>
    </row>
    <row r="11" spans="1:5" x14ac:dyDescent="0.25">
      <c r="A11" s="2" t="s">
        <v>7</v>
      </c>
      <c r="B11" s="15" t="s">
        <v>4</v>
      </c>
      <c r="C11" s="16">
        <v>11420</v>
      </c>
      <c r="D11" s="16">
        <v>11830</v>
      </c>
      <c r="E11" s="16">
        <v>12409</v>
      </c>
    </row>
    <row r="12" spans="1:5" x14ac:dyDescent="0.25">
      <c r="A12" s="2" t="s">
        <v>8</v>
      </c>
      <c r="B12" s="17" t="s">
        <v>4</v>
      </c>
      <c r="C12" s="18">
        <v>0</v>
      </c>
      <c r="D12" s="18">
        <v>0</v>
      </c>
      <c r="E12" s="18">
        <v>0</v>
      </c>
    </row>
    <row r="13" spans="1:5" ht="98.25" customHeight="1" x14ac:dyDescent="0.25">
      <c r="A13" s="23" t="s">
        <v>9</v>
      </c>
      <c r="B13" s="17"/>
      <c r="C13" s="18"/>
      <c r="D13" s="18"/>
      <c r="E13" s="18"/>
    </row>
    <row r="14" spans="1:5" ht="31.5" x14ac:dyDescent="0.25">
      <c r="A14" s="2" t="s">
        <v>10</v>
      </c>
      <c r="B14" s="15" t="s">
        <v>4</v>
      </c>
      <c r="C14" s="16">
        <v>1921</v>
      </c>
      <c r="D14" s="16">
        <v>1647</v>
      </c>
      <c r="E14" s="16">
        <v>1647</v>
      </c>
    </row>
    <row r="15" spans="1:5" ht="31.5" x14ac:dyDescent="0.25">
      <c r="A15" s="2" t="s">
        <v>11</v>
      </c>
      <c r="B15" s="15" t="s">
        <v>4</v>
      </c>
      <c r="C15" s="16">
        <v>995</v>
      </c>
      <c r="D15" s="16">
        <v>975</v>
      </c>
      <c r="E15" s="16">
        <v>1029</v>
      </c>
    </row>
    <row r="16" spans="1:5" ht="31.5" x14ac:dyDescent="0.25">
      <c r="A16" s="2" t="s">
        <v>12</v>
      </c>
      <c r="B16" s="15" t="s">
        <v>4</v>
      </c>
      <c r="C16" s="16">
        <v>2420</v>
      </c>
      <c r="D16" s="16">
        <v>2514</v>
      </c>
      <c r="E16" s="16">
        <v>2652</v>
      </c>
    </row>
    <row r="17" spans="1:5" x14ac:dyDescent="0.25">
      <c r="A17" s="2" t="s">
        <v>13</v>
      </c>
      <c r="B17" s="15" t="s">
        <v>4</v>
      </c>
      <c r="C17" s="16">
        <v>0</v>
      </c>
      <c r="D17" s="16">
        <v>0</v>
      </c>
      <c r="E17" s="16">
        <v>0</v>
      </c>
    </row>
    <row r="18" spans="1:5" ht="31.5" x14ac:dyDescent="0.25">
      <c r="A18" s="2" t="s">
        <v>14</v>
      </c>
      <c r="B18" s="15" t="s">
        <v>4</v>
      </c>
      <c r="C18" s="16">
        <v>14</v>
      </c>
      <c r="D18" s="16">
        <v>15</v>
      </c>
      <c r="E18" s="16">
        <v>15</v>
      </c>
    </row>
    <row r="19" spans="1:5" x14ac:dyDescent="0.25">
      <c r="A19" s="2" t="s">
        <v>15</v>
      </c>
      <c r="B19" s="15" t="s">
        <v>4</v>
      </c>
      <c r="C19" s="16">
        <v>161.5</v>
      </c>
      <c r="D19" s="16">
        <v>170</v>
      </c>
      <c r="E19" s="16">
        <v>179</v>
      </c>
    </row>
    <row r="20" spans="1:5" x14ac:dyDescent="0.25">
      <c r="A20" s="2" t="s">
        <v>16</v>
      </c>
      <c r="B20" s="15" t="s">
        <v>4</v>
      </c>
      <c r="C20" s="16">
        <v>380</v>
      </c>
      <c r="D20" s="16">
        <v>201</v>
      </c>
      <c r="E20" s="16">
        <v>212</v>
      </c>
    </row>
    <row r="21" spans="1:5" ht="31.5" x14ac:dyDescent="0.25">
      <c r="A21" s="2" t="s">
        <v>17</v>
      </c>
      <c r="B21" s="15" t="s">
        <v>4</v>
      </c>
      <c r="C21" s="16">
        <v>0</v>
      </c>
      <c r="D21" s="16">
        <v>0</v>
      </c>
      <c r="E21" s="16">
        <v>0</v>
      </c>
    </row>
    <row r="22" spans="1:5" x14ac:dyDescent="0.25">
      <c r="A22" s="2" t="s">
        <v>18</v>
      </c>
      <c r="B22" s="15" t="s">
        <v>4</v>
      </c>
      <c r="C22" s="16">
        <v>454</v>
      </c>
      <c r="D22" s="16">
        <v>479</v>
      </c>
      <c r="E22" s="16">
        <v>505</v>
      </c>
    </row>
    <row r="23" spans="1:5" ht="31.5" x14ac:dyDescent="0.25">
      <c r="A23" s="2" t="s">
        <v>19</v>
      </c>
      <c r="B23" s="15" t="s">
        <v>4</v>
      </c>
      <c r="C23" s="16">
        <v>0</v>
      </c>
      <c r="D23" s="16">
        <v>0</v>
      </c>
      <c r="E23" s="16">
        <v>0</v>
      </c>
    </row>
    <row r="24" spans="1:5" ht="34.5" customHeight="1" x14ac:dyDescent="0.25">
      <c r="A24" s="23" t="s">
        <v>20</v>
      </c>
      <c r="B24" s="15" t="s">
        <v>4</v>
      </c>
      <c r="C24" s="16">
        <f>C25+C26+C27</f>
        <v>7590</v>
      </c>
      <c r="D24" s="16">
        <f t="shared" ref="D24:E24" si="2">D25+D26+D27</f>
        <v>7430</v>
      </c>
      <c r="E24" s="16">
        <f t="shared" si="2"/>
        <v>7330</v>
      </c>
    </row>
    <row r="25" spans="1:5" x14ac:dyDescent="0.25">
      <c r="A25" s="2" t="s">
        <v>21</v>
      </c>
      <c r="B25" s="15" t="s">
        <v>4</v>
      </c>
      <c r="C25" s="16">
        <v>5580</v>
      </c>
      <c r="D25" s="16">
        <v>5480</v>
      </c>
      <c r="E25" s="16">
        <v>5380</v>
      </c>
    </row>
    <row r="26" spans="1:5" ht="31.5" x14ac:dyDescent="0.25">
      <c r="A26" s="2" t="s">
        <v>22</v>
      </c>
      <c r="B26" s="15" t="s">
        <v>4</v>
      </c>
      <c r="C26" s="16">
        <v>1800</v>
      </c>
      <c r="D26" s="16">
        <v>1750</v>
      </c>
      <c r="E26" s="16">
        <v>1750</v>
      </c>
    </row>
    <row r="27" spans="1:5" x14ac:dyDescent="0.25">
      <c r="A27" s="2" t="s">
        <v>23</v>
      </c>
      <c r="B27" s="15" t="s">
        <v>4</v>
      </c>
      <c r="C27" s="16">
        <v>210</v>
      </c>
      <c r="D27" s="16">
        <v>200</v>
      </c>
      <c r="E27" s="16">
        <v>200</v>
      </c>
    </row>
    <row r="28" spans="1:5" x14ac:dyDescent="0.25">
      <c r="A28" s="2" t="s">
        <v>24</v>
      </c>
      <c r="B28" s="15" t="s">
        <v>4</v>
      </c>
      <c r="C28" s="16">
        <v>50</v>
      </c>
      <c r="D28" s="16">
        <v>53</v>
      </c>
      <c r="E28" s="16">
        <v>53</v>
      </c>
    </row>
    <row r="29" spans="1:5" ht="31.5" x14ac:dyDescent="0.25">
      <c r="A29" s="2" t="s">
        <v>25</v>
      </c>
      <c r="B29" s="15" t="s">
        <v>4</v>
      </c>
      <c r="C29" s="16">
        <v>630</v>
      </c>
      <c r="D29" s="16">
        <v>630</v>
      </c>
      <c r="E29" s="16">
        <v>640</v>
      </c>
    </row>
    <row r="30" spans="1:5" ht="31.5" x14ac:dyDescent="0.25">
      <c r="A30" s="2" t="s">
        <v>26</v>
      </c>
      <c r="B30" s="15" t="s">
        <v>4</v>
      </c>
      <c r="C30" s="16">
        <v>70</v>
      </c>
      <c r="D30" s="16">
        <v>90</v>
      </c>
      <c r="E30" s="16">
        <v>90</v>
      </c>
    </row>
    <row r="31" spans="1:5" x14ac:dyDescent="0.25">
      <c r="A31" s="2" t="s">
        <v>27</v>
      </c>
      <c r="B31" s="15" t="s">
        <v>4</v>
      </c>
      <c r="C31" s="16">
        <v>0</v>
      </c>
      <c r="D31" s="16">
        <v>0</v>
      </c>
      <c r="E31" s="16">
        <v>0</v>
      </c>
    </row>
    <row r="32" spans="1:5" x14ac:dyDescent="0.25">
      <c r="A32" s="2" t="s">
        <v>28</v>
      </c>
      <c r="B32" s="15" t="s">
        <v>4</v>
      </c>
      <c r="C32" s="16">
        <v>210</v>
      </c>
      <c r="D32" s="16">
        <v>230</v>
      </c>
      <c r="E32" s="16">
        <v>230</v>
      </c>
    </row>
    <row r="33" spans="1:5" x14ac:dyDescent="0.25">
      <c r="A33" s="2" t="s">
        <v>29</v>
      </c>
      <c r="B33" s="15" t="s">
        <v>4</v>
      </c>
      <c r="C33" s="16">
        <v>20</v>
      </c>
      <c r="D33" s="16">
        <v>20</v>
      </c>
      <c r="E33" s="16">
        <v>20</v>
      </c>
    </row>
    <row r="34" spans="1:5" s="8" customFormat="1" ht="31.5" x14ac:dyDescent="0.25">
      <c r="A34" s="5" t="s">
        <v>30</v>
      </c>
      <c r="B34" s="6" t="s">
        <v>4</v>
      </c>
      <c r="C34" s="7">
        <f>C36+C37+C38+C39</f>
        <v>97133.700000000012</v>
      </c>
      <c r="D34" s="7">
        <f t="shared" ref="D34:E34" si="3">D36+D37+D38+D39</f>
        <v>78937.7</v>
      </c>
      <c r="E34" s="7">
        <f t="shared" si="3"/>
        <v>78822.999999999985</v>
      </c>
    </row>
    <row r="35" spans="1:5" x14ac:dyDescent="0.25">
      <c r="A35" s="2" t="s">
        <v>5</v>
      </c>
      <c r="B35" s="15"/>
      <c r="C35" s="16"/>
      <c r="D35" s="16"/>
      <c r="E35" s="16"/>
    </row>
    <row r="36" spans="1:5" x14ac:dyDescent="0.25">
      <c r="A36" s="2" t="s">
        <v>31</v>
      </c>
      <c r="B36" s="15" t="s">
        <v>4</v>
      </c>
      <c r="C36" s="16">
        <v>49384.3</v>
      </c>
      <c r="D36" s="16">
        <v>31257.3</v>
      </c>
      <c r="E36" s="16">
        <v>31257.3</v>
      </c>
    </row>
    <row r="37" spans="1:5" x14ac:dyDescent="0.25">
      <c r="A37" s="2" t="s">
        <v>32</v>
      </c>
      <c r="B37" s="15" t="s">
        <v>4</v>
      </c>
      <c r="C37" s="16">
        <v>46012.4</v>
      </c>
      <c r="D37" s="16">
        <v>46012.4</v>
      </c>
      <c r="E37" s="16">
        <v>46012.4</v>
      </c>
    </row>
    <row r="38" spans="1:5" x14ac:dyDescent="0.25">
      <c r="A38" s="2" t="s">
        <v>33</v>
      </c>
      <c r="B38" s="15" t="s">
        <v>4</v>
      </c>
      <c r="C38" s="16">
        <v>1363.6</v>
      </c>
      <c r="D38" s="16">
        <v>1294.5999999999999</v>
      </c>
      <c r="E38" s="16">
        <v>1179.9000000000001</v>
      </c>
    </row>
    <row r="39" spans="1:5" x14ac:dyDescent="0.25">
      <c r="A39" s="2" t="s">
        <v>34</v>
      </c>
      <c r="B39" s="15" t="s">
        <v>4</v>
      </c>
      <c r="C39" s="16">
        <v>373.4</v>
      </c>
      <c r="D39" s="16">
        <v>373.4</v>
      </c>
      <c r="E39" s="16">
        <v>373.4</v>
      </c>
    </row>
    <row r="40" spans="1:5" s="4" customFormat="1" ht="31.5" x14ac:dyDescent="0.25">
      <c r="A40" s="3" t="s">
        <v>35</v>
      </c>
      <c r="B40" s="13" t="s">
        <v>36</v>
      </c>
      <c r="C40" s="14">
        <v>122719.2</v>
      </c>
      <c r="D40" s="14">
        <v>105471.7</v>
      </c>
      <c r="E40" s="14">
        <v>106084</v>
      </c>
    </row>
    <row r="41" spans="1:5" x14ac:dyDescent="0.25">
      <c r="A41" s="2" t="s">
        <v>37</v>
      </c>
      <c r="B41" s="17" t="s">
        <v>4</v>
      </c>
      <c r="C41" s="18">
        <v>74969.8</v>
      </c>
      <c r="D41" s="18">
        <v>57791.3</v>
      </c>
      <c r="E41" s="18">
        <v>58518.3</v>
      </c>
    </row>
    <row r="42" spans="1:5" x14ac:dyDescent="0.25">
      <c r="A42" s="2" t="s">
        <v>38</v>
      </c>
      <c r="B42" s="17"/>
      <c r="C42" s="18"/>
      <c r="D42" s="18"/>
      <c r="E42" s="18"/>
    </row>
    <row r="43" spans="1:5" s="4" customFormat="1" x14ac:dyDescent="0.25">
      <c r="A43" s="3" t="s">
        <v>39</v>
      </c>
      <c r="B43" s="19" t="s">
        <v>4</v>
      </c>
      <c r="C43" s="20">
        <f>C7-C40</f>
        <v>1000.0000000000146</v>
      </c>
      <c r="D43" s="20">
        <f t="shared" ref="D43:E43" si="4">D7-D40</f>
        <v>0</v>
      </c>
      <c r="E43" s="20">
        <f t="shared" si="4"/>
        <v>0</v>
      </c>
    </row>
    <row r="44" spans="1:5" s="4" customFormat="1" x14ac:dyDescent="0.25">
      <c r="A44" s="3" t="s">
        <v>40</v>
      </c>
      <c r="B44" s="19"/>
      <c r="C44" s="20"/>
      <c r="D44" s="20"/>
      <c r="E44" s="20"/>
    </row>
    <row r="45" spans="1:5" ht="47.25" x14ac:dyDescent="0.25">
      <c r="A45" s="2" t="s">
        <v>41</v>
      </c>
      <c r="B45" s="15" t="s">
        <v>4</v>
      </c>
      <c r="C45" s="16"/>
      <c r="D45" s="16"/>
      <c r="E45" s="16"/>
    </row>
    <row r="46" spans="1:5" ht="94.5" x14ac:dyDescent="0.25">
      <c r="A46" s="2" t="s">
        <v>42</v>
      </c>
      <c r="B46" s="15" t="s">
        <v>43</v>
      </c>
      <c r="C46" s="16">
        <f>((C43+C45)/C9)*100</f>
        <v>3.7971559302083291</v>
      </c>
      <c r="D46" s="16">
        <f t="shared" ref="D46:E46" si="5">((D43+D45)/D9)*100</f>
        <v>0</v>
      </c>
      <c r="E46" s="16">
        <f t="shared" si="5"/>
        <v>0</v>
      </c>
    </row>
    <row r="47" spans="1:5" ht="63" x14ac:dyDescent="0.25">
      <c r="A47" s="2" t="s">
        <v>44</v>
      </c>
      <c r="B47" s="15" t="s">
        <v>4</v>
      </c>
      <c r="C47" s="16">
        <v>0</v>
      </c>
      <c r="D47" s="16">
        <v>0</v>
      </c>
      <c r="E47" s="16">
        <v>0</v>
      </c>
    </row>
    <row r="48" spans="1:5" ht="78.75" x14ac:dyDescent="0.25">
      <c r="A48" s="2" t="s">
        <v>45</v>
      </c>
      <c r="B48" s="15" t="s">
        <v>43</v>
      </c>
      <c r="C48" s="16">
        <f>(C47/C9)*100</f>
        <v>0</v>
      </c>
      <c r="D48" s="16">
        <f t="shared" ref="D48:E48" si="6">(D47/D9)*100</f>
        <v>0</v>
      </c>
      <c r="E48" s="16">
        <f t="shared" si="6"/>
        <v>0</v>
      </c>
    </row>
    <row r="49" spans="1:5" ht="47.25" x14ac:dyDescent="0.25">
      <c r="A49" s="2" t="s">
        <v>46</v>
      </c>
      <c r="B49" s="15" t="s">
        <v>4</v>
      </c>
      <c r="C49" s="16">
        <v>1000</v>
      </c>
      <c r="D49" s="16">
        <v>0</v>
      </c>
      <c r="E49" s="16">
        <v>0</v>
      </c>
    </row>
    <row r="50" spans="1:5" ht="78.75" x14ac:dyDescent="0.25">
      <c r="A50" s="2" t="s">
        <v>47</v>
      </c>
      <c r="B50" s="15" t="s">
        <v>43</v>
      </c>
      <c r="C50" s="16">
        <f>(C49/C9)*100</f>
        <v>3.7971559302082745</v>
      </c>
      <c r="D50" s="16">
        <f t="shared" ref="D50:E50" si="7">(D49/D9)*100</f>
        <v>0</v>
      </c>
      <c r="E50" s="16">
        <f t="shared" si="7"/>
        <v>0</v>
      </c>
    </row>
    <row r="51" spans="1:5" ht="31.5" x14ac:dyDescent="0.25">
      <c r="A51" s="2" t="s">
        <v>48</v>
      </c>
      <c r="B51" s="15" t="s">
        <v>4</v>
      </c>
      <c r="C51" s="16">
        <v>82.5</v>
      </c>
      <c r="D51" s="16">
        <v>0</v>
      </c>
      <c r="E51" s="16">
        <v>0</v>
      </c>
    </row>
    <row r="52" spans="1:5" ht="80.25" customHeight="1" x14ac:dyDescent="0.25">
      <c r="A52" s="23" t="s">
        <v>49</v>
      </c>
      <c r="B52" s="15" t="s">
        <v>43</v>
      </c>
      <c r="C52" s="16">
        <f>(C51/(C40-C37))*100</f>
        <v>0.10755239431184721</v>
      </c>
      <c r="D52" s="16">
        <f t="shared" ref="D52:E52" si="8">(D51/(D40-D37))*100</f>
        <v>0</v>
      </c>
      <c r="E52" s="16">
        <f t="shared" si="8"/>
        <v>0</v>
      </c>
    </row>
    <row r="53" spans="1:5" ht="63" x14ac:dyDescent="0.25">
      <c r="A53" s="2" t="s">
        <v>50</v>
      </c>
      <c r="B53" s="15" t="s">
        <v>43</v>
      </c>
      <c r="C53" s="16">
        <f>(C36/C9)*100</f>
        <v>187.51988760418448</v>
      </c>
      <c r="D53" s="16">
        <f t="shared" ref="D53:E53" si="9">(D36/D9)*100</f>
        <v>118.92139704763353</v>
      </c>
      <c r="E53" s="16">
        <f t="shared" si="9"/>
        <v>115.72063233497462</v>
      </c>
    </row>
    <row r="54" spans="1:5" x14ac:dyDescent="0.25">
      <c r="A54" s="2" t="s">
        <v>51</v>
      </c>
      <c r="B54" s="15" t="s">
        <v>4</v>
      </c>
      <c r="C54" s="16">
        <v>300</v>
      </c>
      <c r="D54" s="16">
        <v>300</v>
      </c>
      <c r="E54" s="16">
        <v>300</v>
      </c>
    </row>
    <row r="55" spans="1:5" ht="47.25" x14ac:dyDescent="0.25">
      <c r="A55" s="2" t="s">
        <v>52</v>
      </c>
      <c r="B55" s="15" t="s">
        <v>43</v>
      </c>
      <c r="C55" s="16">
        <f>(C54/C40)*100</f>
        <v>0.2444605245145014</v>
      </c>
      <c r="D55" s="16">
        <f t="shared" ref="D55:E55" si="10">(D54/D40)*100</f>
        <v>0.28443648865051008</v>
      </c>
      <c r="E55" s="16">
        <f t="shared" si="10"/>
        <v>0.28279476641152296</v>
      </c>
    </row>
    <row r="56" spans="1:5" ht="50.25" customHeight="1" x14ac:dyDescent="0.25">
      <c r="A56" s="23" t="s">
        <v>62</v>
      </c>
      <c r="B56" s="15" t="s">
        <v>4</v>
      </c>
      <c r="C56" s="16">
        <f>C57+C58+C59</f>
        <v>313</v>
      </c>
      <c r="D56" s="16">
        <f t="shared" ref="D56:E56" si="11">D57+D58+D59</f>
        <v>313</v>
      </c>
      <c r="E56" s="16">
        <f t="shared" si="11"/>
        <v>313</v>
      </c>
    </row>
    <row r="57" spans="1:5" s="12" customFormat="1" ht="31.5" x14ac:dyDescent="0.25">
      <c r="A57" s="9" t="s">
        <v>54</v>
      </c>
      <c r="B57" s="10" t="s">
        <v>4</v>
      </c>
      <c r="C57" s="11">
        <v>3</v>
      </c>
      <c r="D57" s="11">
        <v>3</v>
      </c>
      <c r="E57" s="11">
        <v>3</v>
      </c>
    </row>
    <row r="58" spans="1:5" s="12" customFormat="1" ht="31.5" x14ac:dyDescent="0.25">
      <c r="A58" s="9" t="s">
        <v>55</v>
      </c>
      <c r="B58" s="10" t="s">
        <v>4</v>
      </c>
      <c r="C58" s="11">
        <v>60</v>
      </c>
      <c r="D58" s="11">
        <v>60</v>
      </c>
      <c r="E58" s="11">
        <v>60</v>
      </c>
    </row>
    <row r="59" spans="1:5" s="12" customFormat="1" ht="283.5" x14ac:dyDescent="0.25">
      <c r="A59" s="9" t="s">
        <v>56</v>
      </c>
      <c r="B59" s="10" t="s">
        <v>4</v>
      </c>
      <c r="C59" s="11">
        <v>250</v>
      </c>
      <c r="D59" s="11">
        <v>250</v>
      </c>
      <c r="E59" s="11">
        <v>250</v>
      </c>
    </row>
    <row r="60" spans="1:5" ht="78.75" x14ac:dyDescent="0.25">
      <c r="A60" s="2" t="s">
        <v>53</v>
      </c>
      <c r="B60" s="15" t="s">
        <v>4</v>
      </c>
      <c r="C60" s="16">
        <v>0</v>
      </c>
      <c r="D60" s="16">
        <v>0</v>
      </c>
      <c r="E60" s="16">
        <v>0</v>
      </c>
    </row>
    <row r="64" spans="1:5" x14ac:dyDescent="0.25">
      <c r="A64" t="s">
        <v>63</v>
      </c>
      <c r="C64" t="s">
        <v>64</v>
      </c>
    </row>
  </sheetData>
  <mergeCells count="17">
    <mergeCell ref="B43:B44"/>
    <mergeCell ref="C43:C44"/>
    <mergeCell ref="D43:D44"/>
    <mergeCell ref="E43:E44"/>
    <mergeCell ref="A4:A5"/>
    <mergeCell ref="B4:B5"/>
    <mergeCell ref="D4:E4"/>
    <mergeCell ref="B12:B13"/>
    <mergeCell ref="C12:C13"/>
    <mergeCell ref="D12:D13"/>
    <mergeCell ref="E12:E13"/>
    <mergeCell ref="A1:E1"/>
    <mergeCell ref="A2:E2"/>
    <mergeCell ref="B41:B42"/>
    <mergeCell ref="C41:C42"/>
    <mergeCell ref="D41:D42"/>
    <mergeCell ref="E41:E42"/>
  </mergeCells>
  <pageMargins left="0.78740157480314965" right="0.39370078740157483" top="0.78740157480314965" bottom="0.39370078740157483" header="0" footer="0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***</cp:lastModifiedBy>
  <cp:lastPrinted>2016-11-08T04:22:37Z</cp:lastPrinted>
  <dcterms:created xsi:type="dcterms:W3CDTF">2016-10-21T11:35:58Z</dcterms:created>
  <dcterms:modified xsi:type="dcterms:W3CDTF">2016-11-08T04:22:38Z</dcterms:modified>
</cp:coreProperties>
</file>